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'Лист1'!$B$1:$K$27</definedName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<sst xmlns="http://schemas.openxmlformats.org/spreadsheetml/2006/main" count="43" uniqueCount="43">
  <si>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налогов</t>
  </si>
  <si>
    <t>Факт на дату предоставления</t>
  </si>
  <si>
    <t>план</t>
  </si>
  <si>
    <t>факт</t>
  </si>
  <si>
    <t>% исполнения</t>
  </si>
  <si>
    <t>отклонение (+;-)</t>
  </si>
  <si>
    <t>ДОХОДЫ, в т.ч.</t>
  </si>
  <si>
    <t>НАЛОГОВЫЕ ДОХОДЫ, 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</si>
  <si>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</si>
  <si>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</si>
  <si>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</si>
  <si>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</si>
  <si>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</si>
  <si>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Земельный налог</t>
  </si>
  <si>
    <t>Государственная пошлина за совершение нотариальных действий</t>
  </si>
  <si>
    <t>НЕНАЛОГОВЫЕ ДОХОДЫ,из них</t>
  </si>
  <si>
    <t>ДОХОДЫ ОТ ИСПОЛЬЗОВАНИЯ ИМУЩЕСТВА, НАХОДЯЩЕГОСЯ В ГОСУДАРСТВЕННОЙ И МУНИЦИПАЛЬНОЙ СОБСТВЕННОСТИ</t>
  </si>
  <si>
    <t>Арендная плата за земельные участки, государственная собственность на которые не разграничена</t>
  </si>
  <si>
    <t>Арендная плата за земли после разграничения государственной собственности</t>
  </si>
  <si>
    <t>план с начала года</t>
  </si>
  <si>
    <t xml:space="preserve"> Доходы от сдачи в аренду имущества, находящегося оперативном управлении органов государственной власти</t>
  </si>
  <si>
    <t xml:space="preserve"> Доходы от перечисления части прибыли государственных и муниципальных унитарных предприятий 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</si>
  <si>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</si>
  <si>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</si>
  <si>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</si>
  <si>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</si>
  <si>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Возврат остатков субсидий и субвенций прошлых лет</t>
  </si>
  <si>
    <t>Возмещение потерь сельскохозяйственного производства, связанных с изъятием сельскохозяйственных угодий</t>
  </si>
  <si>
    <t>НАЛОГИ НА ТОВАРЫ (РАБОТЫ,УСЛУГИ),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</si>
  <si>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деференцированных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</si>
  <si>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деференцированных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</si>
  <si>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</si>
  <si>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деференцированных нормативов отчислений в местные бюджеты</t>
  </si>
  <si>
    <t>А.А. Соболенко</t>
  </si>
  <si>
    <t>ШТРАФЫ, САНКЦИИ, ВОЗМЕЩЕНИЕ УЩЕРБА</t>
  </si>
  <si>
    <t>Доходы от использования  имущества, и прав, находящихся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</si>
  <si>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тел. 2-15-19</t>
  </si>
  <si>
    <t>Старший инспектор сектора экономики и финансов</t>
  </si>
  <si>
    <t>2018г.</t>
  </si>
  <si>
    <t>% исполнения 2018г.</t>
  </si>
  <si>
    <t>Отклонение         (+;-)          2018г.</t>
  </si>
  <si>
    <t>в том числе на февраль месяц 2018 г.</t>
  </si>
  <si>
    <t xml:space="preserve">                   Информация по поступлению налоговых и не налоговых доходов                                                                                                                                                                            Заветинского сельского поселения на 22.02.2018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</si>
</sst>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172" fontId="3" fillId="0" borderId="10" xfId="0" applyNumberFormat="1" applyFont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172" fontId="3" fillId="0" borderId="15" xfId="0" applyNumberFormat="1" applyFont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172" fontId="3" fillId="0" borderId="18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3" fillId="0" borderId="18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vertical="top" wrapText="1"/>
      <protection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0" xfId="0" applyFont="1" applyBorder="1" applyAlignment="1">
      <alignment/>
    </xf>
    <xf numFmtId="172" fontId="3" fillId="0" borderId="2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34" borderId="20" xfId="0" applyFont="1" applyFill="1" applyBorder="1" applyAlignment="1" applyProtection="1">
      <alignment vertical="top" wrapText="1"/>
      <protection/>
    </xf>
    <xf numFmtId="172" fontId="3" fillId="34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wrapText="1"/>
    </xf>
    <xf numFmtId="172" fontId="3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7"/>
  <sheetViews>
    <sheetView tabSelected="1" zoomScaleSheetLayoutView="75" zoomScalePageLayoutView="0" workbookViewId="0" topLeftCell="A1">
      <selection activeCell="D31" sqref="D31"/>
    </sheetView>
  </sheetViews>
  <sheetFormatPr defaultColWidth="9.00390625" defaultRowHeight="12.75"/>
  <cols>
    <col min="1" max="1" width="2.25390625" style="0" customWidth="1"/>
    <col min="2" max="2" width="46.00390625" style="0" customWidth="1"/>
    <col min="3" max="3" width="14.625" style="0" customWidth="1"/>
    <col min="4" max="4" width="14.25390625" style="0" customWidth="1"/>
    <col min="5" max="5" width="13.625" style="0" customWidth="1"/>
    <col min="6" max="6" width="18.625" style="0" customWidth="1"/>
    <col min="7" max="7" width="12.375" style="0" customWidth="1"/>
    <col min="8" max="8" width="12.125" style="0" customWidth="1"/>
    <col min="9" max="9" width="15.125" style="0" customWidth="1"/>
    <col min="10" max="10" width="22.25390625" style="0" customWidth="1"/>
  </cols>
  <sheetData>
    <row r="1" ht="3" customHeight="1"/>
    <row r="2" spans="2:10" s="18" customFormat="1" ht="14.25">
      <c r="B2" s="50" t="s">
        <v>42</v>
      </c>
      <c r="C2" s="50"/>
      <c r="D2" s="50"/>
      <c r="E2" s="50"/>
      <c r="F2" s="50"/>
      <c r="G2" s="50"/>
      <c r="H2" s="50"/>
      <c r="I2" s="50"/>
      <c r="J2" s="50"/>
    </row>
    <row r="3" spans="2:10" s="18" customFormat="1" ht="21.75" customHeight="1" thickBot="1">
      <c r="B3" s="50"/>
      <c r="C3" s="50"/>
      <c r="D3" s="50"/>
      <c r="E3" s="50"/>
      <c r="F3" s="50"/>
      <c r="G3" s="50"/>
      <c r="H3" s="50"/>
      <c r="I3" s="50"/>
      <c r="J3" s="50"/>
    </row>
    <row r="4" s="18" customFormat="1" ht="15" hidden="1" thickBot="1"/>
    <row r="5" spans="2:10" s="18" customFormat="1" ht="18.75" customHeight="1" thickBot="1">
      <c r="B5" s="51" t="s">
        <v>0</v>
      </c>
      <c r="C5" s="52" t="s">
        <v>38</v>
      </c>
      <c r="D5" s="52"/>
      <c r="E5" s="53" t="s">
        <v>39</v>
      </c>
      <c r="F5" s="54" t="s">
        <v>40</v>
      </c>
      <c r="G5" s="55" t="s">
        <v>41</v>
      </c>
      <c r="H5" s="55"/>
      <c r="I5" s="55"/>
      <c r="J5" s="55"/>
    </row>
    <row r="6" spans="2:10" s="18" customFormat="1" ht="54" customHeight="1">
      <c r="B6" s="51"/>
      <c r="C6" s="1" t="s">
        <v>19</v>
      </c>
      <c r="D6" s="2" t="s">
        <v>1</v>
      </c>
      <c r="E6" s="53"/>
      <c r="F6" s="54"/>
      <c r="G6" s="3" t="s">
        <v>2</v>
      </c>
      <c r="H6" s="4" t="s">
        <v>3</v>
      </c>
      <c r="I6" s="1" t="s">
        <v>4</v>
      </c>
      <c r="J6" s="5" t="s">
        <v>5</v>
      </c>
    </row>
    <row r="7" spans="2:10" s="18" customFormat="1" ht="15">
      <c r="B7" s="6" t="s">
        <v>6</v>
      </c>
      <c r="C7" s="7">
        <f>C8+C22+C21</f>
        <v>623.4</v>
      </c>
      <c r="D7" s="7">
        <f>D8+D22+D32+D31</f>
        <v>504.6</v>
      </c>
      <c r="E7" s="7">
        <f>D7/C7*100</f>
        <v>80.9432146294514</v>
      </c>
      <c r="F7" s="8">
        <f>D7-C7</f>
        <v>-118.79999999999995</v>
      </c>
      <c r="G7" s="7">
        <f>G8+G22+G29</f>
        <v>344.29999999999995</v>
      </c>
      <c r="H7" s="7">
        <f>H8+H22+H29</f>
        <v>302.93</v>
      </c>
      <c r="I7" s="7">
        <f aca="true" t="shared" si="0" ref="I7:I34">H7/G7*100</f>
        <v>87.98431600348535</v>
      </c>
      <c r="J7" s="8">
        <f aca="true" t="shared" si="1" ref="J7:J25">H7-G7</f>
        <v>-41.36999999999995</v>
      </c>
    </row>
    <row r="8" spans="2:10" s="18" customFormat="1" ht="15">
      <c r="B8" s="6" t="s">
        <v>7</v>
      </c>
      <c r="C8" s="7">
        <f>C9+C15+C16+C17+C18+C19+C20+C10</f>
        <v>439.4</v>
      </c>
      <c r="D8" s="7">
        <f>D9+D15+D16+D17+D18+D19+D20+D21+D10</f>
        <v>334.90000000000003</v>
      </c>
      <c r="E8" s="7">
        <f aca="true" t="shared" si="2" ref="E8:E22">D8/C8*100</f>
        <v>76.2175694128357</v>
      </c>
      <c r="F8" s="8">
        <f aca="true" t="shared" si="3" ref="F8:F29">D8-C8</f>
        <v>-104.49999999999994</v>
      </c>
      <c r="G8" s="7">
        <f>G9+G15+G16+G17+G18+G19+G20+G10</f>
        <v>262.4</v>
      </c>
      <c r="H8" s="7">
        <f>H9+H15+H16+H17+H18+H19+H20+H10</f>
        <v>258.73</v>
      </c>
      <c r="I8" s="7">
        <f t="shared" si="0"/>
        <v>98.60137195121953</v>
      </c>
      <c r="J8" s="8">
        <f t="shared" si="1"/>
        <v>-3.669999999999959</v>
      </c>
    </row>
    <row r="9" spans="2:10" s="18" customFormat="1" ht="18.75" customHeight="1">
      <c r="B9" s="9" t="s">
        <v>8</v>
      </c>
      <c r="C9" s="21">
        <v>354.5</v>
      </c>
      <c r="D9" s="21">
        <v>257.1</v>
      </c>
      <c r="E9" s="10">
        <f t="shared" si="2"/>
        <v>72.524682651622</v>
      </c>
      <c r="F9" s="11">
        <f t="shared" si="3"/>
        <v>-97.39999999999998</v>
      </c>
      <c r="G9" s="21">
        <v>239</v>
      </c>
      <c r="H9" s="21">
        <v>205.84</v>
      </c>
      <c r="I9" s="12">
        <v>48.6</v>
      </c>
      <c r="J9" s="11">
        <f t="shared" si="1"/>
        <v>-33.16</v>
      </c>
    </row>
    <row r="10" spans="2:10" s="18" customFormat="1" ht="49.5" customHeight="1">
      <c r="B10" s="45" t="s">
        <v>28</v>
      </c>
      <c r="C10" s="46">
        <f aca="true" t="shared" si="4" ref="C10:J10">SUM(C11:C14)</f>
        <v>0</v>
      </c>
      <c r="D10" s="46">
        <f>SUM(D11:D14)</f>
        <v>0</v>
      </c>
      <c r="E10" s="46" t="e">
        <f t="shared" si="4"/>
        <v>#DIV/0!</v>
      </c>
      <c r="F10" s="46">
        <f t="shared" si="4"/>
        <v>0</v>
      </c>
      <c r="G10" s="46">
        <f t="shared" si="4"/>
        <v>0</v>
      </c>
      <c r="H10" s="46">
        <f>SUM(H11:H14)</f>
        <v>0</v>
      </c>
      <c r="I10" s="46" t="e">
        <f t="shared" si="4"/>
        <v>#DIV/0!</v>
      </c>
      <c r="J10" s="46">
        <f t="shared" si="4"/>
        <v>0</v>
      </c>
    </row>
    <row r="11" spans="2:10" s="18" customFormat="1" ht="87" customHeight="1">
      <c r="B11" s="37" t="s">
        <v>29</v>
      </c>
      <c r="C11" s="21">
        <v>0</v>
      </c>
      <c r="D11" s="21">
        <v>0</v>
      </c>
      <c r="E11" s="10" t="e">
        <f t="shared" si="2"/>
        <v>#DIV/0!</v>
      </c>
      <c r="F11" s="11">
        <f t="shared" si="3"/>
        <v>0</v>
      </c>
      <c r="G11" s="21">
        <v>0</v>
      </c>
      <c r="H11" s="21">
        <v>0</v>
      </c>
      <c r="I11" s="12" t="e">
        <f t="shared" si="0"/>
        <v>#DIV/0!</v>
      </c>
      <c r="J11" s="11">
        <f t="shared" si="1"/>
        <v>0</v>
      </c>
    </row>
    <row r="12" spans="2:10" s="18" customFormat="1" ht="114" customHeight="1">
      <c r="B12" s="37" t="s">
        <v>30</v>
      </c>
      <c r="C12" s="21">
        <v>0</v>
      </c>
      <c r="D12" s="21">
        <v>0</v>
      </c>
      <c r="E12" s="10" t="e">
        <f t="shared" si="2"/>
        <v>#DIV/0!</v>
      </c>
      <c r="F12" s="11">
        <f t="shared" si="3"/>
        <v>0</v>
      </c>
      <c r="G12" s="21">
        <v>0</v>
      </c>
      <c r="H12" s="21">
        <v>0</v>
      </c>
      <c r="I12" s="12" t="e">
        <f t="shared" si="0"/>
        <v>#DIV/0!</v>
      </c>
      <c r="J12" s="11">
        <f t="shared" si="1"/>
        <v>0</v>
      </c>
    </row>
    <row r="13" spans="2:10" s="18" customFormat="1" ht="85.5" customHeight="1">
      <c r="B13" s="37" t="s">
        <v>31</v>
      </c>
      <c r="C13" s="21">
        <v>0</v>
      </c>
      <c r="D13" s="21">
        <v>0</v>
      </c>
      <c r="E13" s="10" t="e">
        <f t="shared" si="2"/>
        <v>#DIV/0!</v>
      </c>
      <c r="F13" s="11">
        <f t="shared" si="3"/>
        <v>0</v>
      </c>
      <c r="G13" s="21">
        <v>0</v>
      </c>
      <c r="H13" s="21">
        <v>0</v>
      </c>
      <c r="I13" s="12" t="e">
        <f t="shared" si="0"/>
        <v>#DIV/0!</v>
      </c>
      <c r="J13" s="11">
        <f t="shared" si="1"/>
        <v>0</v>
      </c>
    </row>
    <row r="14" spans="2:10" s="18" customFormat="1" ht="84" customHeight="1">
      <c r="B14" s="37" t="s">
        <v>32</v>
      </c>
      <c r="C14" s="21">
        <v>0</v>
      </c>
      <c r="D14" s="21">
        <v>0</v>
      </c>
      <c r="E14" s="10" t="e">
        <f t="shared" si="2"/>
        <v>#DIV/0!</v>
      </c>
      <c r="F14" s="11">
        <f t="shared" si="3"/>
        <v>0</v>
      </c>
      <c r="G14" s="21">
        <v>0</v>
      </c>
      <c r="H14" s="21">
        <v>0</v>
      </c>
      <c r="I14" s="12" t="e">
        <f t="shared" si="0"/>
        <v>#DIV/0!</v>
      </c>
      <c r="J14" s="11">
        <f t="shared" si="1"/>
        <v>0</v>
      </c>
    </row>
    <row r="15" spans="2:10" s="18" customFormat="1" ht="18.75" customHeight="1">
      <c r="B15" s="9" t="s">
        <v>9</v>
      </c>
      <c r="C15" s="21">
        <v>18.6</v>
      </c>
      <c r="D15" s="21">
        <v>4.1</v>
      </c>
      <c r="E15" s="10">
        <f t="shared" si="2"/>
        <v>22.04301075268817</v>
      </c>
      <c r="F15" s="11">
        <f t="shared" si="3"/>
        <v>-14.500000000000002</v>
      </c>
      <c r="G15" s="21">
        <v>14.7</v>
      </c>
      <c r="H15" s="21">
        <v>4.1</v>
      </c>
      <c r="I15" s="12">
        <f t="shared" si="0"/>
        <v>27.89115646258503</v>
      </c>
      <c r="J15" s="11">
        <f t="shared" si="1"/>
        <v>-10.6</v>
      </c>
    </row>
    <row r="16" spans="1:10" s="18" customFormat="1" ht="18.75" customHeight="1">
      <c r="A16" s="18">
        <v>7</v>
      </c>
      <c r="B16" s="9" t="s">
        <v>10</v>
      </c>
      <c r="C16" s="21">
        <v>16.4</v>
      </c>
      <c r="D16" s="21">
        <v>7.4</v>
      </c>
      <c r="E16" s="10">
        <f t="shared" si="2"/>
        <v>45.121951219512205</v>
      </c>
      <c r="F16" s="11">
        <f>D16-C16</f>
        <v>-8.999999999999998</v>
      </c>
      <c r="G16" s="21">
        <v>5</v>
      </c>
      <c r="H16" s="21">
        <v>0.3</v>
      </c>
      <c r="I16" s="12">
        <f t="shared" si="0"/>
        <v>6</v>
      </c>
      <c r="J16" s="11">
        <f t="shared" si="1"/>
        <v>-4.7</v>
      </c>
    </row>
    <row r="17" spans="2:10" s="18" customFormat="1" ht="19.5" customHeight="1">
      <c r="B17" s="9" t="s">
        <v>11</v>
      </c>
      <c r="C17" s="21">
        <v>0</v>
      </c>
      <c r="D17" s="21">
        <v>0</v>
      </c>
      <c r="E17" s="10" t="e">
        <f t="shared" si="2"/>
        <v>#DIV/0!</v>
      </c>
      <c r="F17" s="11">
        <f t="shared" si="3"/>
        <v>0</v>
      </c>
      <c r="G17" s="21">
        <v>0</v>
      </c>
      <c r="H17" s="21">
        <v>0</v>
      </c>
      <c r="I17" s="12" t="e">
        <f t="shared" si="0"/>
        <v>#DIV/0!</v>
      </c>
      <c r="J17" s="11">
        <f t="shared" si="1"/>
        <v>0</v>
      </c>
    </row>
    <row r="18" spans="2:10" s="18" customFormat="1" ht="18.75" customHeight="1">
      <c r="B18" s="9" t="s">
        <v>12</v>
      </c>
      <c r="C18" s="10">
        <v>0</v>
      </c>
      <c r="D18" s="21">
        <v>0</v>
      </c>
      <c r="E18" s="10" t="e">
        <f t="shared" si="2"/>
        <v>#DIV/0!</v>
      </c>
      <c r="F18" s="11">
        <f t="shared" si="3"/>
        <v>0</v>
      </c>
      <c r="G18" s="10">
        <v>0</v>
      </c>
      <c r="H18" s="21">
        <v>0</v>
      </c>
      <c r="I18" s="12" t="e">
        <f t="shared" si="0"/>
        <v>#DIV/0!</v>
      </c>
      <c r="J18" s="11">
        <f t="shared" si="1"/>
        <v>0</v>
      </c>
    </row>
    <row r="19" spans="2:10" s="18" customFormat="1" ht="18.75" customHeight="1">
      <c r="B19" s="9" t="s">
        <v>13</v>
      </c>
      <c r="C19" s="10">
        <v>49.9</v>
      </c>
      <c r="D19" s="21">
        <v>66.3</v>
      </c>
      <c r="E19" s="10">
        <f t="shared" si="2"/>
        <v>132.86573146292585</v>
      </c>
      <c r="F19" s="11">
        <f t="shared" si="3"/>
        <v>16.4</v>
      </c>
      <c r="G19" s="10">
        <v>3.7</v>
      </c>
      <c r="H19" s="21">
        <v>48.49</v>
      </c>
      <c r="I19" s="12">
        <f t="shared" si="0"/>
        <v>1310.5405405405404</v>
      </c>
      <c r="J19" s="11">
        <f t="shared" si="1"/>
        <v>44.79</v>
      </c>
    </row>
    <row r="20" spans="2:10" s="18" customFormat="1" ht="31.5" customHeight="1">
      <c r="B20" s="13" t="s">
        <v>14</v>
      </c>
      <c r="C20" s="10">
        <v>0</v>
      </c>
      <c r="D20" s="10">
        <v>0</v>
      </c>
      <c r="E20" s="10" t="e">
        <f t="shared" si="2"/>
        <v>#DIV/0!</v>
      </c>
      <c r="F20" s="11">
        <f t="shared" si="3"/>
        <v>0</v>
      </c>
      <c r="G20" s="10">
        <v>0</v>
      </c>
      <c r="H20" s="10">
        <v>0</v>
      </c>
      <c r="I20" s="12" t="e">
        <f t="shared" si="0"/>
        <v>#DIV/0!</v>
      </c>
      <c r="J20" s="11">
        <f t="shared" si="1"/>
        <v>0</v>
      </c>
    </row>
    <row r="21" spans="2:10" s="18" customFormat="1" ht="45" customHeight="1" thickBot="1">
      <c r="B21" s="14" t="s">
        <v>22</v>
      </c>
      <c r="C21" s="15">
        <v>0</v>
      </c>
      <c r="D21" s="15">
        <v>0</v>
      </c>
      <c r="E21" s="10" t="e">
        <f t="shared" si="2"/>
        <v>#DIV/0!</v>
      </c>
      <c r="F21" s="16">
        <f>D21-C21</f>
        <v>0</v>
      </c>
      <c r="G21" s="15">
        <v>0</v>
      </c>
      <c r="H21" s="15">
        <v>0</v>
      </c>
      <c r="I21" s="12" t="e">
        <f t="shared" si="0"/>
        <v>#DIV/0!</v>
      </c>
      <c r="J21" s="17">
        <f>H21-G21</f>
        <v>0</v>
      </c>
    </row>
    <row r="22" spans="2:10" s="18" customFormat="1" ht="15">
      <c r="B22" s="6" t="s">
        <v>15</v>
      </c>
      <c r="C22" s="7">
        <f>C23+C31+C30+C33+C29+C28</f>
        <v>184</v>
      </c>
      <c r="D22" s="7">
        <f>D23+D33+D29+D34+D28+D30</f>
        <v>169.70000000000002</v>
      </c>
      <c r="E22" s="7">
        <f t="shared" si="2"/>
        <v>92.22826086956523</v>
      </c>
      <c r="F22" s="8">
        <f t="shared" si="3"/>
        <v>-14.299999999999983</v>
      </c>
      <c r="G22" s="7">
        <f>G23+G31+G30+G33+G28</f>
        <v>81.89999999999999</v>
      </c>
      <c r="H22" s="7">
        <f>H23+H31+H30+H33</f>
        <v>44.2</v>
      </c>
      <c r="I22" s="7">
        <f t="shared" si="0"/>
        <v>53.968253968253975</v>
      </c>
      <c r="J22" s="8">
        <f t="shared" si="1"/>
        <v>-37.69999999999999</v>
      </c>
    </row>
    <row r="23" spans="2:10" s="18" customFormat="1" ht="55.5" customHeight="1">
      <c r="B23" s="47" t="s">
        <v>16</v>
      </c>
      <c r="C23" s="48">
        <f>C25+C26+C27+C24</f>
        <v>179.8</v>
      </c>
      <c r="D23" s="48">
        <f aca="true" t="shared" si="5" ref="D23:J23">D25+D26+D27+D24</f>
        <v>168.4</v>
      </c>
      <c r="E23" s="48" t="e">
        <f t="shared" si="5"/>
        <v>#DIV/0!</v>
      </c>
      <c r="F23" s="48">
        <f t="shared" si="5"/>
        <v>-11.399999999999991</v>
      </c>
      <c r="G23" s="48">
        <f>G25+G26+G27+G24</f>
        <v>78.5</v>
      </c>
      <c r="H23" s="48">
        <f>H25+H26+H27+H24</f>
        <v>44</v>
      </c>
      <c r="I23" s="48" t="e">
        <f t="shared" si="5"/>
        <v>#DIV/0!</v>
      </c>
      <c r="J23" s="48">
        <f t="shared" si="5"/>
        <v>-34.5</v>
      </c>
    </row>
    <row r="24" spans="2:10" s="18" customFormat="1" ht="43.5" customHeight="1">
      <c r="B24" s="13" t="s">
        <v>17</v>
      </c>
      <c r="C24" s="10">
        <v>0</v>
      </c>
      <c r="D24" s="21">
        <v>0</v>
      </c>
      <c r="E24" s="10" t="e">
        <f aca="true" t="shared" si="6" ref="E24:E34">D24/C24*100</f>
        <v>#DIV/0!</v>
      </c>
      <c r="F24" s="11">
        <f t="shared" si="3"/>
        <v>0</v>
      </c>
      <c r="G24" s="10">
        <v>0</v>
      </c>
      <c r="H24" s="21">
        <v>0</v>
      </c>
      <c r="I24" s="12" t="e">
        <f t="shared" si="0"/>
        <v>#DIV/0!</v>
      </c>
      <c r="J24" s="11">
        <f t="shared" si="1"/>
        <v>0</v>
      </c>
    </row>
    <row r="25" spans="2:10" s="18" customFormat="1" ht="45.75" customHeight="1" thickBot="1">
      <c r="B25" s="14" t="s">
        <v>18</v>
      </c>
      <c r="C25" s="15">
        <v>58.2</v>
      </c>
      <c r="D25" s="22">
        <v>85.4</v>
      </c>
      <c r="E25" s="10">
        <f t="shared" si="6"/>
        <v>146.73539518900344</v>
      </c>
      <c r="F25" s="16">
        <f t="shared" si="3"/>
        <v>27.200000000000003</v>
      </c>
      <c r="G25" s="15">
        <v>29.1</v>
      </c>
      <c r="H25" s="22">
        <v>32.13</v>
      </c>
      <c r="I25" s="12">
        <f t="shared" si="0"/>
        <v>110.41237113402063</v>
      </c>
      <c r="J25" s="17">
        <f t="shared" si="1"/>
        <v>3.030000000000001</v>
      </c>
    </row>
    <row r="26" spans="2:10" s="18" customFormat="1" ht="48" customHeight="1" thickBot="1">
      <c r="B26" s="14" t="s">
        <v>20</v>
      </c>
      <c r="C26" s="15">
        <v>121.6</v>
      </c>
      <c r="D26" s="22">
        <v>83</v>
      </c>
      <c r="E26" s="10">
        <f t="shared" si="6"/>
        <v>68.25657894736842</v>
      </c>
      <c r="F26" s="16">
        <f t="shared" si="3"/>
        <v>-38.599999999999994</v>
      </c>
      <c r="G26" s="15">
        <v>49.4</v>
      </c>
      <c r="H26" s="22">
        <v>11.87</v>
      </c>
      <c r="I26" s="12">
        <f t="shared" si="0"/>
        <v>24.02834008097166</v>
      </c>
      <c r="J26" s="17">
        <f aca="true" t="shared" si="7" ref="J26:J34">H26-G26</f>
        <v>-37.53</v>
      </c>
    </row>
    <row r="27" spans="2:11" s="18" customFormat="1" ht="47.25" customHeight="1">
      <c r="B27" s="23" t="s">
        <v>21</v>
      </c>
      <c r="C27" s="24">
        <v>0</v>
      </c>
      <c r="D27" s="25">
        <v>0</v>
      </c>
      <c r="E27" s="10" t="e">
        <f t="shared" si="6"/>
        <v>#DIV/0!</v>
      </c>
      <c r="F27" s="26">
        <f t="shared" si="3"/>
        <v>0</v>
      </c>
      <c r="G27" s="24">
        <v>0</v>
      </c>
      <c r="H27" s="25">
        <v>0</v>
      </c>
      <c r="I27" s="26" t="e">
        <f t="shared" si="0"/>
        <v>#DIV/0!</v>
      </c>
      <c r="J27" s="27">
        <f t="shared" si="7"/>
        <v>0</v>
      </c>
      <c r="K27" s="19"/>
    </row>
    <row r="28" spans="2:38" s="41" customFormat="1" ht="115.5" customHeight="1">
      <c r="B28" s="39" t="s">
        <v>35</v>
      </c>
      <c r="C28" s="28">
        <v>1.6</v>
      </c>
      <c r="D28" s="29">
        <v>0.8</v>
      </c>
      <c r="E28" s="28">
        <f t="shared" si="6"/>
        <v>50</v>
      </c>
      <c r="F28" s="30">
        <f t="shared" si="3"/>
        <v>-0.8</v>
      </c>
      <c r="G28" s="28">
        <v>0.8</v>
      </c>
      <c r="H28" s="29">
        <v>0</v>
      </c>
      <c r="I28" s="30">
        <f t="shared" si="0"/>
        <v>0</v>
      </c>
      <c r="J28" s="42">
        <f t="shared" si="7"/>
        <v>-0.8</v>
      </c>
      <c r="K28" s="4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2:11" s="18" customFormat="1" ht="59.25" customHeight="1">
      <c r="B29" s="40" t="s">
        <v>23</v>
      </c>
      <c r="C29" s="32">
        <v>0</v>
      </c>
      <c r="D29" s="33">
        <v>0</v>
      </c>
      <c r="E29" s="32" t="e">
        <f>D29/C29*100</f>
        <v>#DIV/0!</v>
      </c>
      <c r="F29" s="35">
        <f t="shared" si="3"/>
        <v>0</v>
      </c>
      <c r="G29" s="32">
        <v>0</v>
      </c>
      <c r="H29" s="33">
        <v>0</v>
      </c>
      <c r="I29" s="35" t="e">
        <f t="shared" si="0"/>
        <v>#DIV/0!</v>
      </c>
      <c r="J29" s="35">
        <f t="shared" si="7"/>
        <v>0</v>
      </c>
      <c r="K29" s="19"/>
    </row>
    <row r="30" spans="2:11" s="18" customFormat="1" ht="35.25" customHeight="1">
      <c r="B30" s="38" t="s">
        <v>34</v>
      </c>
      <c r="C30" s="32">
        <v>2.6</v>
      </c>
      <c r="D30" s="33">
        <v>0.5</v>
      </c>
      <c r="E30" s="28">
        <f>D30/C30*100</f>
        <v>19.23076923076923</v>
      </c>
      <c r="F30" s="30">
        <f>D30-C30</f>
        <v>-2.1</v>
      </c>
      <c r="G30" s="28">
        <v>2.6</v>
      </c>
      <c r="H30" s="29">
        <v>0.2</v>
      </c>
      <c r="I30" s="30">
        <f t="shared" si="0"/>
        <v>7.6923076923076925</v>
      </c>
      <c r="J30" s="35">
        <f t="shared" si="7"/>
        <v>-2.4</v>
      </c>
      <c r="K30" s="19"/>
    </row>
    <row r="31" spans="2:11" s="18" customFormat="1" ht="14.25">
      <c r="B31" s="38" t="s">
        <v>24</v>
      </c>
      <c r="C31" s="32">
        <v>0</v>
      </c>
      <c r="D31" s="33">
        <v>0</v>
      </c>
      <c r="E31" s="34" t="e">
        <f t="shared" si="6"/>
        <v>#DIV/0!</v>
      </c>
      <c r="F31" s="35">
        <f>D31-C31</f>
        <v>0</v>
      </c>
      <c r="G31" s="32">
        <v>0</v>
      </c>
      <c r="H31" s="33">
        <v>0</v>
      </c>
      <c r="I31" s="36" t="e">
        <f t="shared" si="0"/>
        <v>#DIV/0!</v>
      </c>
      <c r="J31" s="35">
        <f t="shared" si="7"/>
        <v>0</v>
      </c>
      <c r="K31" s="19"/>
    </row>
    <row r="32" spans="2:11" s="18" customFormat="1" ht="42.75">
      <c r="B32" s="31" t="s">
        <v>27</v>
      </c>
      <c r="C32" s="28">
        <v>0</v>
      </c>
      <c r="D32" s="29">
        <v>0</v>
      </c>
      <c r="E32" s="10" t="e">
        <f t="shared" si="6"/>
        <v>#DIV/0!</v>
      </c>
      <c r="F32" s="30">
        <f>D32-C32</f>
        <v>0</v>
      </c>
      <c r="G32" s="28">
        <v>0</v>
      </c>
      <c r="H32" s="29">
        <v>0</v>
      </c>
      <c r="I32" s="12" t="e">
        <f t="shared" si="0"/>
        <v>#DIV/0!</v>
      </c>
      <c r="J32" s="30">
        <f t="shared" si="7"/>
        <v>0</v>
      </c>
      <c r="K32" s="19"/>
    </row>
    <row r="33" spans="2:11" s="18" customFormat="1" ht="59.25" customHeight="1">
      <c r="B33" s="31" t="s">
        <v>25</v>
      </c>
      <c r="C33" s="28">
        <v>0</v>
      </c>
      <c r="D33" s="29">
        <v>0</v>
      </c>
      <c r="E33" s="10" t="e">
        <f t="shared" si="6"/>
        <v>#DIV/0!</v>
      </c>
      <c r="F33" s="30">
        <f>D33-C33</f>
        <v>0</v>
      </c>
      <c r="G33" s="28">
        <v>0</v>
      </c>
      <c r="H33" s="29">
        <v>0</v>
      </c>
      <c r="I33" s="12" t="e">
        <f t="shared" si="0"/>
        <v>#DIV/0!</v>
      </c>
      <c r="J33" s="30">
        <f t="shared" si="7"/>
        <v>0</v>
      </c>
      <c r="K33" s="19"/>
    </row>
    <row r="34" spans="2:11" s="18" customFormat="1" ht="28.5">
      <c r="B34" s="31" t="s">
        <v>26</v>
      </c>
      <c r="C34" s="28">
        <v>0</v>
      </c>
      <c r="D34" s="29">
        <v>0</v>
      </c>
      <c r="E34" s="10" t="e">
        <f t="shared" si="6"/>
        <v>#DIV/0!</v>
      </c>
      <c r="F34" s="30">
        <f>D34-C34</f>
        <v>0</v>
      </c>
      <c r="G34" s="28">
        <v>0</v>
      </c>
      <c r="H34" s="29">
        <v>0</v>
      </c>
      <c r="I34" s="12" t="e">
        <f t="shared" si="0"/>
        <v>#DIV/0!</v>
      </c>
      <c r="J34" s="30">
        <f t="shared" si="7"/>
        <v>0</v>
      </c>
      <c r="K34" s="19"/>
    </row>
    <row r="35" spans="2:10" s="18" customFormat="1" ht="14.25">
      <c r="B35" s="49"/>
      <c r="C35" s="49"/>
      <c r="D35" s="49"/>
      <c r="E35" s="49"/>
      <c r="F35" s="49"/>
      <c r="G35" s="49"/>
      <c r="H35" s="49"/>
      <c r="I35" s="49"/>
      <c r="J35" s="49"/>
    </row>
    <row r="36" spans="2:10" s="18" customFormat="1" ht="14.25">
      <c r="B36" s="20"/>
      <c r="C36" s="20"/>
      <c r="D36" s="20"/>
      <c r="E36" s="20"/>
      <c r="F36" s="20"/>
      <c r="G36" s="20"/>
      <c r="H36" s="20"/>
      <c r="I36" s="20"/>
      <c r="J36" s="20"/>
    </row>
    <row r="37" spans="2:7" s="18" customFormat="1" ht="14.25">
      <c r="B37" s="18" t="s">
        <v>37</v>
      </c>
      <c r="F37" s="18" t="s">
        <v>33</v>
      </c>
      <c r="G37" s="18" t="s">
        <v>36</v>
      </c>
    </row>
  </sheetData>
  <sheetProtection/>
  <mergeCells count="7">
    <mergeCell ref="B35:J35"/>
    <mergeCell ref="B2:J3"/>
    <mergeCell ref="B5:B6"/>
    <mergeCell ref="C5:D5"/>
    <mergeCell ref="E5:E6"/>
    <mergeCell ref="F5:F6"/>
    <mergeCell ref="G5:J5"/>
  </mergeCells>
  <printOptions/>
  <pageMargins left="0.26" right="0.16" top="0.45" bottom="0.31" header="0.25" footer="0.22"/>
  <pageSetup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Administraciya</dc:creator>
  <cp:keywords/>
  <dc:description/>
  <cp:lastModifiedBy>User</cp:lastModifiedBy>
  <cp:lastPrinted>2017-06-22T08:25:50Z</cp:lastPrinted>
  <dcterms:created xsi:type="dcterms:W3CDTF">2008-02-01T06:57:43Z</dcterms:created>
  <dcterms:modified xsi:type="dcterms:W3CDTF">2018-02-22T09:07:26Z</dcterms:modified>
  <cp:category/>
  <cp:version/>
  <cp:contentType/>
  <cp:contentStatus/>
</cp:coreProperties>
</file>